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aron Musumba\Documents\"/>
    </mc:Choice>
  </mc:AlternateContent>
  <bookViews>
    <workbookView xWindow="0" yWindow="0" windowWidth="20460" windowHeight="7680" activeTab="1"/>
  </bookViews>
  <sheets>
    <sheet name="Analysis " sheetId="1" r:id="rId1"/>
    <sheet name="budget 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0" i="2" l="1"/>
  <c r="D37" i="2"/>
  <c r="D36" i="2"/>
  <c r="D19" i="2"/>
  <c r="D23" i="2"/>
  <c r="D26" i="2"/>
  <c r="D18" i="2"/>
  <c r="D15" i="2"/>
  <c r="D14" i="2"/>
  <c r="D13" i="2"/>
  <c r="D12" i="2"/>
  <c r="D11" i="2"/>
  <c r="D10" i="2"/>
  <c r="D7" i="2"/>
  <c r="D6" i="2"/>
  <c r="C4" i="2"/>
  <c r="D9" i="1"/>
  <c r="D7" i="1" s="1"/>
  <c r="D24" i="1"/>
  <c r="D21" i="1"/>
  <c r="D20" i="1"/>
  <c r="D19" i="1"/>
  <c r="D18" i="1"/>
  <c r="D17" i="1"/>
  <c r="D14" i="1"/>
  <c r="C4" i="1"/>
</calcChain>
</file>

<file path=xl/comments1.xml><?xml version="1.0" encoding="utf-8"?>
<comments xmlns="http://schemas.openxmlformats.org/spreadsheetml/2006/main">
  <authors>
    <author>kennedy</author>
  </authors>
  <commentList>
    <comment ref="D25" authorId="0" shapeId="0">
      <text>
        <r>
          <rPr>
            <b/>
            <sz val="9"/>
            <color indexed="81"/>
            <rFont val="Tahoma"/>
            <family val="2"/>
          </rPr>
          <t xml:space="preserve">The cost of aquiring machine will be incurred only once at the beginning of the Fiscal year and should be recorded at the book value. </t>
        </r>
      </text>
    </comment>
    <comment ref="D26" authorId="0" shapeId="0">
      <text>
        <r>
          <rPr>
            <b/>
            <sz val="9"/>
            <color indexed="81"/>
            <rFont val="Tahoma"/>
            <family val="2"/>
          </rPr>
          <t xml:space="preserve">Depreciation expense of machinary will also be incurred once when the machine has been acquired and has a reducing balance on the total value of assets. It has been computed on a streight line method. </t>
        </r>
      </text>
    </comment>
  </commentList>
</comments>
</file>

<file path=xl/sharedStrings.xml><?xml version="1.0" encoding="utf-8"?>
<sst xmlns="http://schemas.openxmlformats.org/spreadsheetml/2006/main" count="73" uniqueCount="48">
  <si>
    <t xml:space="preserve">Better Skills Inc.  Cash budgeting </t>
  </si>
  <si>
    <t xml:space="preserve">weekly production </t>
  </si>
  <si>
    <t xml:space="preserve">monthly production </t>
  </si>
  <si>
    <t>$55= 500 pices</t>
  </si>
  <si>
    <t xml:space="preserve">calculation </t>
  </si>
  <si>
    <t xml:space="preserve">costs per month </t>
  </si>
  <si>
    <t>Servising cost of printing machine</t>
  </si>
  <si>
    <t xml:space="preserve">Labour </t>
  </si>
  <si>
    <t>Director salary</t>
  </si>
  <si>
    <t>Technician two</t>
  </si>
  <si>
    <t xml:space="preserve">Assistant </t>
  </si>
  <si>
    <t xml:space="preserve">0.05 per folder </t>
  </si>
  <si>
    <t>$ 18.00/hr</t>
  </si>
  <si>
    <t>$ 15.00/hr</t>
  </si>
  <si>
    <t>$ 45,500/year</t>
  </si>
  <si>
    <t>$ 52,000/year</t>
  </si>
  <si>
    <t>per year</t>
  </si>
  <si>
    <t xml:space="preserve">Overhead cost </t>
  </si>
  <si>
    <t xml:space="preserve">Supervisor </t>
  </si>
  <si>
    <t>Technician one</t>
  </si>
  <si>
    <t>Depreciation expense on a streight line expense =</t>
  </si>
  <si>
    <t>Folders developed</t>
  </si>
  <si>
    <t>Cost of paper used per 2400 pieces</t>
  </si>
  <si>
    <t>Cost of  each folder</t>
  </si>
  <si>
    <t xml:space="preserve">Printing ink cost </t>
  </si>
  <si>
    <t xml:space="preserve">Cost of acquisation </t>
  </si>
  <si>
    <t>If I box = 500pices</t>
  </si>
  <si>
    <t>9600 pieces -?boxes</t>
  </si>
  <si>
    <t>Boxes produced  per month</t>
  </si>
  <si>
    <t xml:space="preserve">Total overhead cost </t>
  </si>
  <si>
    <t xml:space="preserve">Cost of Production </t>
  </si>
  <si>
    <t xml:space="preserve">Total Cost of Production </t>
  </si>
  <si>
    <t xml:space="preserve">Monthly production </t>
  </si>
  <si>
    <t xml:space="preserve">Costs per month </t>
  </si>
  <si>
    <t>Processing cost</t>
  </si>
  <si>
    <t xml:space="preserve">Material purchases cost </t>
  </si>
  <si>
    <t xml:space="preserve">Deprecoation cost per year </t>
  </si>
  <si>
    <t xml:space="preserve">Total processing cost </t>
  </si>
  <si>
    <t xml:space="preserve">Income </t>
  </si>
  <si>
    <t xml:space="preserve">Expenses </t>
  </si>
  <si>
    <t xml:space="preserve">Total Labour cost </t>
  </si>
  <si>
    <t xml:space="preserve">Total Labour cost  </t>
  </si>
  <si>
    <t xml:space="preserve">Total expenses incured </t>
  </si>
  <si>
    <t>Income is estimated at 20% of the gross</t>
  </si>
  <si>
    <t>Total income</t>
  </si>
  <si>
    <t>20% of the gross expense</t>
  </si>
  <si>
    <t>Monthly Income Statement</t>
  </si>
  <si>
    <t xml:space="preserve">Folders developed Monthly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</si>
</sst>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(&quot;$&quot;* #,##0.00_);_(&quot;$&quot;* \(#,##0.00\);_(&quot;$&quot;* &quot;-&quot;??_);_(@_)"/>
    <numFmt numFmtId="43" formatCode="_(* #,##0.00_);_(* \(#,##0.00\);_(* &quot;-&quot;??_);_(@_)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rgb="FF00B050"/>
      <name val="Calibri"/>
      <family val="2"/>
      <scheme val="minor"/>
    </font>
    <font>
      <b/>
      <u/>
      <sz val="12"/>
      <color rgb="FF7030A0"/>
      <name val="Calibri"/>
      <family val="2"/>
      <scheme val="minor"/>
    </font>
    <font>
      <b/>
      <u/>
      <sz val="12"/>
      <color rgb="FF7030A0"/>
      <name val="Times New Roman"/>
      <family val="1"/>
    </font>
    <font>
      <sz val="12"/>
      <color theme="1"/>
      <name val="Times New Roman"/>
      <family val="1"/>
    </font>
    <font>
      <b/>
      <u/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u val="singleAccounting"/>
      <sz val="12"/>
      <color theme="1"/>
      <name val="Times New Roman"/>
      <family val="1"/>
    </font>
    <font>
      <b/>
      <u val="singleAccounting"/>
      <sz val="11"/>
      <color theme="1"/>
      <name val="Calibri"/>
      <family val="2"/>
      <scheme val="minor"/>
    </font>
    <font>
      <b/>
      <sz val="12"/>
      <color rgb="FF00B050"/>
      <name val="Times New Roman"/>
      <family val="1"/>
    </font>
    <font>
      <sz val="12"/>
      <name val="Times New Roman"/>
      <family val="1"/>
    </font>
    <font>
      <b/>
      <sz val="12"/>
      <color rgb="FF00B0F0"/>
      <name val="Times New Roman"/>
      <family val="1"/>
    </font>
    <font>
      <sz val="11"/>
      <name val="Calibri"/>
      <family val="2"/>
      <scheme val="minor"/>
    </font>
    <font>
      <b/>
      <u val="singleAccounting"/>
      <sz val="12"/>
      <color rgb="FF00B050"/>
      <name val="Times New Roman"/>
      <family val="1"/>
    </font>
    <font>
      <b/>
      <sz val="11"/>
      <color rgb="FF00B050"/>
      <name val="Calibri"/>
      <family val="2"/>
      <scheme val="minor"/>
    </font>
    <font>
      <b/>
      <u/>
      <sz val="12"/>
      <color rgb="FF00B050"/>
      <name val="Times New Roman"/>
      <family val="1"/>
    </font>
    <font>
      <b/>
      <sz val="9"/>
      <color indexed="81"/>
      <name val="Tahoma"/>
      <family val="2"/>
    </font>
    <font>
      <b/>
      <sz val="12"/>
      <color rgb="FF0070C0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31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43" fontId="6" fillId="0" borderId="0" xfId="1" applyFont="1"/>
    <xf numFmtId="43" fontId="5" fillId="0" borderId="0" xfId="1" applyFont="1"/>
    <xf numFmtId="43" fontId="0" fillId="0" borderId="0" xfId="1" applyFont="1"/>
    <xf numFmtId="43" fontId="8" fillId="0" borderId="0" xfId="1" applyFont="1"/>
    <xf numFmtId="44" fontId="6" fillId="0" borderId="0" xfId="2" applyFont="1"/>
    <xf numFmtId="44" fontId="9" fillId="0" borderId="0" xfId="2" applyFont="1"/>
    <xf numFmtId="0" fontId="10" fillId="0" borderId="0" xfId="0" applyFont="1"/>
    <xf numFmtId="43" fontId="2" fillId="0" borderId="0" xfId="1" applyFont="1"/>
    <xf numFmtId="0" fontId="8" fillId="0" borderId="0" xfId="0" applyFont="1"/>
    <xf numFmtId="44" fontId="0" fillId="0" borderId="0" xfId="2" applyFont="1"/>
    <xf numFmtId="0" fontId="11" fillId="0" borderId="0" xfId="0" applyFont="1"/>
    <xf numFmtId="44" fontId="3" fillId="0" borderId="0" xfId="0" applyNumberFormat="1" applyFont="1"/>
    <xf numFmtId="0" fontId="12" fillId="0" borderId="0" xfId="0" applyFont="1"/>
    <xf numFmtId="0" fontId="13" fillId="0" borderId="0" xfId="0" applyFont="1"/>
    <xf numFmtId="0" fontId="14" fillId="0" borderId="0" xfId="0" applyFont="1"/>
    <xf numFmtId="44" fontId="15" fillId="0" borderId="0" xfId="2" applyFont="1"/>
    <xf numFmtId="0" fontId="16" fillId="0" borderId="0" xfId="0" applyFont="1"/>
    <xf numFmtId="0" fontId="17" fillId="0" borderId="0" xfId="0" applyFont="1"/>
    <xf numFmtId="44" fontId="14" fillId="0" borderId="0" xfId="0" applyNumberFormat="1" applyFont="1"/>
    <xf numFmtId="44" fontId="12" fillId="0" borderId="0" xfId="2" applyFont="1"/>
    <xf numFmtId="0" fontId="0" fillId="0" borderId="0" xfId="0" applyFont="1"/>
    <xf numFmtId="44" fontId="16" fillId="0" borderId="0" xfId="2" applyFont="1"/>
    <xf numFmtId="0" fontId="19" fillId="0" borderId="0" xfId="0" applyFont="1"/>
    <xf numFmtId="43" fontId="9" fillId="0" borderId="0" xfId="1" applyFont="1"/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1628775</xdr:colOff>
      <xdr:row>12</xdr:row>
      <xdr:rowOff>85725</xdr:rowOff>
    </xdr:from>
    <xdr:to>
      <xdr:col>2</xdr:col>
      <xdr:colOff>1209675</xdr:colOff>
      <xdr:row>14</xdr:row>
      <xdr:rowOff>66675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8775" y="2181225"/>
          <a:ext cx="3886200" cy="361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topLeftCell="A18" workbookViewId="0">
      <selection activeCell="C26" sqref="C26"/>
    </sheetView>
  </sheetViews>
  <sheetFormatPr defaultRowHeight="15" x14ac:dyDescent="0.25"/>
  <cols>
    <col min="1" max="1" width="46.28515625" bestFit="1" customWidth="1"/>
    <col min="2" max="2" width="23.7109375" bestFit="1" customWidth="1"/>
    <col min="3" max="3" width="21.85546875" bestFit="1" customWidth="1"/>
    <col min="4" max="4" width="18.28515625" style="9" bestFit="1" customWidth="1"/>
    <col min="5" max="5" width="25.85546875" bestFit="1" customWidth="1"/>
  </cols>
  <sheetData>
    <row r="1" spans="1:7" ht="15.75" x14ac:dyDescent="0.25">
      <c r="A1" s="5" t="s">
        <v>0</v>
      </c>
      <c r="B1" s="5"/>
      <c r="C1" s="5"/>
      <c r="D1" s="7"/>
    </row>
    <row r="2" spans="1:7" ht="15.75" x14ac:dyDescent="0.25">
      <c r="A2" s="6" t="s">
        <v>4</v>
      </c>
      <c r="B2" s="5"/>
      <c r="C2" s="5"/>
      <c r="D2" s="7"/>
    </row>
    <row r="3" spans="1:7" s="3" customFormat="1" ht="15.75" x14ac:dyDescent="0.25">
      <c r="A3" s="4"/>
      <c r="B3" s="4" t="s">
        <v>1</v>
      </c>
      <c r="C3" s="4" t="s">
        <v>2</v>
      </c>
      <c r="D3" s="8" t="s">
        <v>5</v>
      </c>
    </row>
    <row r="4" spans="1:7" ht="15.75" x14ac:dyDescent="0.25">
      <c r="A4" s="5" t="s">
        <v>21</v>
      </c>
      <c r="B4" s="7">
        <v>2400</v>
      </c>
      <c r="C4" s="10">
        <f>(2400*4)</f>
        <v>9600</v>
      </c>
      <c r="D4" s="7"/>
    </row>
    <row r="5" spans="1:7" ht="15.75" x14ac:dyDescent="0.25">
      <c r="A5" s="5"/>
      <c r="B5" s="5"/>
      <c r="C5" s="5"/>
      <c r="D5" s="7"/>
    </row>
    <row r="6" spans="1:7" ht="15.75" x14ac:dyDescent="0.25">
      <c r="A6" s="5" t="s">
        <v>22</v>
      </c>
      <c r="B6" s="5"/>
      <c r="C6" s="5"/>
      <c r="D6" s="11">
        <v>40</v>
      </c>
    </row>
    <row r="7" spans="1:7" ht="15.75" x14ac:dyDescent="0.25">
      <c r="A7" s="5" t="s">
        <v>23</v>
      </c>
      <c r="B7" s="5"/>
      <c r="C7" s="7" t="s">
        <v>3</v>
      </c>
      <c r="D7" s="16">
        <f>(D9*55)</f>
        <v>1056</v>
      </c>
    </row>
    <row r="8" spans="1:7" ht="15.75" x14ac:dyDescent="0.25">
      <c r="A8" s="5"/>
      <c r="B8" s="5"/>
      <c r="C8" s="11" t="s">
        <v>26</v>
      </c>
    </row>
    <row r="9" spans="1:7" ht="15.75" x14ac:dyDescent="0.25">
      <c r="A9" s="5"/>
      <c r="B9" s="5"/>
      <c r="C9" s="11" t="s">
        <v>27</v>
      </c>
      <c r="D9" s="14">
        <f>(9600/500)</f>
        <v>19.2</v>
      </c>
      <c r="E9" s="15" t="s">
        <v>28</v>
      </c>
      <c r="F9" s="1"/>
      <c r="G9" s="1"/>
    </row>
    <row r="10" spans="1:7" ht="15.75" x14ac:dyDescent="0.25">
      <c r="A10" s="5" t="s">
        <v>24</v>
      </c>
      <c r="B10" s="5"/>
      <c r="C10" s="5"/>
      <c r="D10" s="11">
        <v>120</v>
      </c>
    </row>
    <row r="11" spans="1:7" ht="15.75" x14ac:dyDescent="0.25">
      <c r="A11" s="5" t="s">
        <v>6</v>
      </c>
      <c r="B11" s="5"/>
      <c r="C11" s="5"/>
      <c r="D11" s="11">
        <v>75</v>
      </c>
    </row>
    <row r="12" spans="1:7" ht="15.75" x14ac:dyDescent="0.25">
      <c r="A12" s="5" t="s">
        <v>25</v>
      </c>
      <c r="B12" s="5"/>
      <c r="C12" s="5"/>
      <c r="D12" s="11">
        <v>55000</v>
      </c>
    </row>
    <row r="13" spans="1:7" ht="15.75" x14ac:dyDescent="0.25">
      <c r="A13" s="5" t="s">
        <v>20</v>
      </c>
      <c r="B13" s="5"/>
      <c r="C13" s="5"/>
      <c r="D13" s="7"/>
    </row>
    <row r="14" spans="1:7" ht="20.25" x14ac:dyDescent="0.55000000000000004">
      <c r="A14" s="5"/>
      <c r="B14" s="5"/>
      <c r="C14" s="5"/>
      <c r="D14" s="12">
        <f>-(55000-6000)/5</f>
        <v>-9800</v>
      </c>
      <c r="E14" s="13" t="s">
        <v>16</v>
      </c>
    </row>
    <row r="15" spans="1:7" ht="15.75" x14ac:dyDescent="0.25">
      <c r="A15" s="5"/>
      <c r="B15" s="5"/>
      <c r="C15" s="5"/>
      <c r="D15" s="7"/>
    </row>
    <row r="16" spans="1:7" ht="15.75" x14ac:dyDescent="0.25">
      <c r="A16" s="6" t="s">
        <v>7</v>
      </c>
      <c r="B16" s="5"/>
      <c r="C16" s="5"/>
      <c r="D16" s="7"/>
    </row>
    <row r="17" spans="1:4" ht="15.75" x14ac:dyDescent="0.25">
      <c r="A17" s="5" t="s">
        <v>8</v>
      </c>
      <c r="B17" s="5" t="s">
        <v>15</v>
      </c>
      <c r="C17" s="5"/>
      <c r="D17" s="11">
        <f>(52000/12)</f>
        <v>4333.333333333333</v>
      </c>
    </row>
    <row r="18" spans="1:4" ht="15.75" x14ac:dyDescent="0.25">
      <c r="A18" s="5" t="s">
        <v>18</v>
      </c>
      <c r="B18" s="5" t="s">
        <v>14</v>
      </c>
      <c r="C18" s="5"/>
      <c r="D18" s="11">
        <f>(45500/12)</f>
        <v>3791.6666666666665</v>
      </c>
    </row>
    <row r="19" spans="1:4" ht="15.75" x14ac:dyDescent="0.25">
      <c r="A19" s="5" t="s">
        <v>19</v>
      </c>
      <c r="B19" s="5" t="s">
        <v>12</v>
      </c>
      <c r="C19" s="5"/>
      <c r="D19" s="11">
        <f>(160*18)</f>
        <v>2880</v>
      </c>
    </row>
    <row r="20" spans="1:4" ht="15.75" x14ac:dyDescent="0.25">
      <c r="A20" s="5" t="s">
        <v>9</v>
      </c>
      <c r="B20" s="5" t="s">
        <v>12</v>
      </c>
      <c r="C20" s="5"/>
      <c r="D20" s="11">
        <f>(160*18)</f>
        <v>2880</v>
      </c>
    </row>
    <row r="21" spans="1:4" ht="15.75" x14ac:dyDescent="0.25">
      <c r="A21" s="5" t="s">
        <v>10</v>
      </c>
      <c r="B21" s="5" t="s">
        <v>13</v>
      </c>
      <c r="C21" s="5"/>
      <c r="D21" s="11">
        <f>(160*15)</f>
        <v>2400</v>
      </c>
    </row>
    <row r="22" spans="1:4" ht="15.75" x14ac:dyDescent="0.25">
      <c r="A22" s="5"/>
      <c r="B22" s="5"/>
      <c r="C22" s="5"/>
      <c r="D22" s="7"/>
    </row>
    <row r="23" spans="1:4" ht="15.75" x14ac:dyDescent="0.25">
      <c r="A23" s="5" t="s">
        <v>17</v>
      </c>
      <c r="B23" s="5"/>
      <c r="C23" s="5"/>
      <c r="D23" s="7"/>
    </row>
    <row r="24" spans="1:4" ht="15.75" x14ac:dyDescent="0.25">
      <c r="A24" s="5"/>
      <c r="B24" s="5" t="s">
        <v>11</v>
      </c>
      <c r="C24" s="5"/>
      <c r="D24" s="11">
        <f>(0.05*9600)</f>
        <v>480</v>
      </c>
    </row>
    <row r="25" spans="1:4" ht="15.75" x14ac:dyDescent="0.25">
      <c r="A25" s="5"/>
      <c r="B25" s="5"/>
      <c r="C25" s="5"/>
      <c r="D25" s="11"/>
    </row>
    <row r="26" spans="1:4" ht="15.75" x14ac:dyDescent="0.25">
      <c r="A26" s="5"/>
      <c r="B26" s="5"/>
      <c r="C26" s="5"/>
      <c r="D26" s="11"/>
    </row>
    <row r="27" spans="1:4" ht="15.75" x14ac:dyDescent="0.25">
      <c r="A27" s="5" t="s">
        <v>38</v>
      </c>
      <c r="B27" s="5" t="s">
        <v>45</v>
      </c>
    </row>
  </sheetData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D37"/>
  <sheetViews>
    <sheetView tabSelected="1" topLeftCell="A22" workbookViewId="0">
      <selection activeCell="C4" sqref="C4"/>
    </sheetView>
  </sheetViews>
  <sheetFormatPr defaultRowHeight="15" x14ac:dyDescent="0.25"/>
  <cols>
    <col min="1" max="1" width="36.28515625" bestFit="1" customWidth="1"/>
    <col min="2" max="2" width="14.7109375" bestFit="1" customWidth="1"/>
    <col min="3" max="3" width="20" bestFit="1" customWidth="1"/>
    <col min="4" max="4" width="18.28515625" bestFit="1" customWidth="1"/>
  </cols>
  <sheetData>
    <row r="1" spans="1:4" s="1" customFormat="1" ht="15.75" x14ac:dyDescent="0.25">
      <c r="A1" s="20" t="s">
        <v>0</v>
      </c>
    </row>
    <row r="2" spans="1:4" s="1" customFormat="1" ht="15.75" x14ac:dyDescent="0.25">
      <c r="A2" s="6" t="s">
        <v>30</v>
      </c>
    </row>
    <row r="3" spans="1:4" ht="15.75" x14ac:dyDescent="0.25">
      <c r="C3" s="4" t="s">
        <v>32</v>
      </c>
      <c r="D3" s="8" t="s">
        <v>33</v>
      </c>
    </row>
    <row r="4" spans="1:4" s="1" customFormat="1" ht="20.25" x14ac:dyDescent="0.55000000000000004">
      <c r="A4" s="15" t="s">
        <v>47</v>
      </c>
      <c r="C4" s="30">
        <f>(2400*4)</f>
        <v>9600</v>
      </c>
    </row>
    <row r="5" spans="1:4" ht="15.75" x14ac:dyDescent="0.25">
      <c r="A5" s="5" t="s">
        <v>22</v>
      </c>
      <c r="D5" s="11">
        <v>40</v>
      </c>
    </row>
    <row r="6" spans="1:4" ht="15.75" x14ac:dyDescent="0.25">
      <c r="A6" s="5" t="s">
        <v>23</v>
      </c>
      <c r="D6" s="16">
        <f>1056</f>
        <v>1056</v>
      </c>
    </row>
    <row r="7" spans="1:4" s="2" customFormat="1" ht="15.75" x14ac:dyDescent="0.25">
      <c r="A7" s="17" t="s">
        <v>31</v>
      </c>
      <c r="D7" s="18">
        <f>(D6+D5)</f>
        <v>1096</v>
      </c>
    </row>
    <row r="9" spans="1:4" ht="15.75" x14ac:dyDescent="0.25">
      <c r="A9" s="6" t="s">
        <v>7</v>
      </c>
      <c r="B9" s="5"/>
      <c r="C9" s="5"/>
      <c r="D9" s="7"/>
    </row>
    <row r="10" spans="1:4" ht="15.75" x14ac:dyDescent="0.25">
      <c r="A10" s="5" t="s">
        <v>8</v>
      </c>
      <c r="B10" s="5" t="s">
        <v>15</v>
      </c>
      <c r="C10" s="5"/>
      <c r="D10" s="11">
        <f>(52000/12)</f>
        <v>4333.333333333333</v>
      </c>
    </row>
    <row r="11" spans="1:4" ht="15.75" x14ac:dyDescent="0.25">
      <c r="A11" s="5" t="s">
        <v>18</v>
      </c>
      <c r="B11" s="5" t="s">
        <v>14</v>
      </c>
      <c r="C11" s="5"/>
      <c r="D11" s="11">
        <f>(45500/12)</f>
        <v>3791.6666666666665</v>
      </c>
    </row>
    <row r="12" spans="1:4" ht="15.75" x14ac:dyDescent="0.25">
      <c r="A12" s="5" t="s">
        <v>19</v>
      </c>
      <c r="B12" s="5" t="s">
        <v>12</v>
      </c>
      <c r="C12" s="5"/>
      <c r="D12" s="11">
        <f>(160*18)</f>
        <v>2880</v>
      </c>
    </row>
    <row r="13" spans="1:4" ht="15.75" x14ac:dyDescent="0.25">
      <c r="A13" s="5" t="s">
        <v>9</v>
      </c>
      <c r="B13" s="5" t="s">
        <v>12</v>
      </c>
      <c r="C13" s="5"/>
      <c r="D13" s="11">
        <f>(160*18)</f>
        <v>2880</v>
      </c>
    </row>
    <row r="14" spans="1:4" ht="15.75" x14ac:dyDescent="0.25">
      <c r="A14" s="5" t="s">
        <v>10</v>
      </c>
      <c r="B14" s="5" t="s">
        <v>13</v>
      </c>
      <c r="C14" s="5"/>
      <c r="D14" s="11">
        <f>(160*15)</f>
        <v>2400</v>
      </c>
    </row>
    <row r="15" spans="1:4" s="2" customFormat="1" ht="15.75" x14ac:dyDescent="0.25">
      <c r="A15" s="17" t="s">
        <v>40</v>
      </c>
      <c r="D15" s="18">
        <f>(D14+D13+D12+D11+D10)</f>
        <v>16285</v>
      </c>
    </row>
    <row r="17" spans="1:4" ht="15.75" x14ac:dyDescent="0.25">
      <c r="A17" s="6" t="s">
        <v>17</v>
      </c>
    </row>
    <row r="18" spans="1:4" ht="15.75" x14ac:dyDescent="0.25">
      <c r="A18" s="5" t="s">
        <v>29</v>
      </c>
      <c r="B18" s="5" t="s">
        <v>11</v>
      </c>
      <c r="C18" s="5"/>
      <c r="D18" s="11">
        <f>(0.05*9600)</f>
        <v>480</v>
      </c>
    </row>
    <row r="19" spans="1:4" s="23" customFormat="1" ht="20.25" x14ac:dyDescent="0.55000000000000004">
      <c r="A19" s="17" t="s">
        <v>29</v>
      </c>
      <c r="D19" s="22">
        <f>(0.05*9600)</f>
        <v>480</v>
      </c>
    </row>
    <row r="20" spans="1:4" ht="15.75" x14ac:dyDescent="0.25">
      <c r="A20" s="6" t="s">
        <v>34</v>
      </c>
    </row>
    <row r="21" spans="1:4" ht="15.75" x14ac:dyDescent="0.25">
      <c r="A21" s="5" t="s">
        <v>24</v>
      </c>
      <c r="B21" s="5"/>
      <c r="C21" s="5"/>
      <c r="D21" s="11">
        <v>120</v>
      </c>
    </row>
    <row r="22" spans="1:4" ht="15.75" x14ac:dyDescent="0.25">
      <c r="A22" s="5" t="s">
        <v>6</v>
      </c>
      <c r="B22" s="5"/>
      <c r="C22" s="5"/>
      <c r="D22" s="11">
        <v>75</v>
      </c>
    </row>
    <row r="23" spans="1:4" s="2" customFormat="1" ht="15.75" x14ac:dyDescent="0.25">
      <c r="A23" s="24" t="s">
        <v>37</v>
      </c>
      <c r="D23" s="18">
        <f>(D22+D21)</f>
        <v>195</v>
      </c>
    </row>
    <row r="24" spans="1:4" ht="15.75" x14ac:dyDescent="0.25">
      <c r="A24" s="6" t="s">
        <v>35</v>
      </c>
      <c r="B24" s="5"/>
      <c r="C24" s="5"/>
      <c r="D24" s="5"/>
    </row>
    <row r="25" spans="1:4" ht="15.75" x14ac:dyDescent="0.25">
      <c r="A25" s="5" t="s">
        <v>25</v>
      </c>
      <c r="B25" s="5"/>
      <c r="C25" s="5"/>
      <c r="D25" s="11">
        <v>55000</v>
      </c>
    </row>
    <row r="26" spans="1:4" ht="15.75" x14ac:dyDescent="0.25">
      <c r="A26" s="5" t="s">
        <v>36</v>
      </c>
      <c r="D26" s="11">
        <f>-(55000-6000)/5</f>
        <v>-9800</v>
      </c>
    </row>
    <row r="28" spans="1:4" ht="15.75" x14ac:dyDescent="0.25">
      <c r="A28" s="29" t="s">
        <v>46</v>
      </c>
    </row>
    <row r="29" spans="1:4" ht="15.75" x14ac:dyDescent="0.25">
      <c r="A29" s="6" t="s">
        <v>38</v>
      </c>
    </row>
    <row r="30" spans="1:4" s="27" customFormat="1" ht="15.75" x14ac:dyDescent="0.25">
      <c r="A30" s="5" t="s">
        <v>43</v>
      </c>
      <c r="D30" s="16">
        <f>(120%*D37)</f>
        <v>21667.200000000001</v>
      </c>
    </row>
    <row r="31" spans="1:4" s="23" customFormat="1" ht="15.75" x14ac:dyDescent="0.25">
      <c r="A31" s="17" t="s">
        <v>44</v>
      </c>
      <c r="D31" s="28">
        <v>21667.200000000001</v>
      </c>
    </row>
    <row r="32" spans="1:4" ht="15.75" x14ac:dyDescent="0.25">
      <c r="A32" s="6" t="s">
        <v>39</v>
      </c>
    </row>
    <row r="33" spans="1:4" ht="15.75" x14ac:dyDescent="0.25">
      <c r="A33" s="19" t="s">
        <v>37</v>
      </c>
      <c r="B33" s="21"/>
      <c r="C33" s="21"/>
      <c r="D33" s="25">
        <v>195</v>
      </c>
    </row>
    <row r="34" spans="1:4" ht="15.75" x14ac:dyDescent="0.25">
      <c r="A34" s="19" t="s">
        <v>31</v>
      </c>
      <c r="B34" s="21"/>
      <c r="C34" s="21"/>
      <c r="D34" s="25">
        <v>1096</v>
      </c>
    </row>
    <row r="35" spans="1:4" ht="15.75" x14ac:dyDescent="0.25">
      <c r="A35" s="19" t="s">
        <v>41</v>
      </c>
      <c r="B35" s="21"/>
      <c r="C35" s="21"/>
      <c r="D35" s="25">
        <v>16285</v>
      </c>
    </row>
    <row r="36" spans="1:4" ht="15.75" x14ac:dyDescent="0.25">
      <c r="A36" s="19" t="s">
        <v>29</v>
      </c>
      <c r="B36" s="21"/>
      <c r="C36" s="21"/>
      <c r="D36" s="26">
        <f>(0.05*9600)</f>
        <v>480</v>
      </c>
    </row>
    <row r="37" spans="1:4" s="2" customFormat="1" ht="15.75" x14ac:dyDescent="0.25">
      <c r="A37" s="17" t="s">
        <v>42</v>
      </c>
      <c r="D37" s="18">
        <f>(D36+D35+D34+D33)</f>
        <v>18056</v>
      </c>
    </row>
  </sheetData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Analysis </vt:lpstr>
      <vt:lpstr>budget 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kennedy</dc:creator>
  <cp:lastModifiedBy>Windows User</cp:lastModifiedBy>
  <dcterms:created xsi:type="dcterms:W3CDTF">2020-04-09T10:41:05Z</dcterms:created>
  <dcterms:modified xsi:type="dcterms:W3CDTF">2020-04-09T19:37:35Z</dcterms:modified>
</cp:coreProperties>
</file>